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ожение 3" sheetId="1" r:id="rId1"/>
  </sheets>
  <definedNames>
    <definedName name="_xlnm.Print_Titles" localSheetId="0">'Приложение 3'!$8:$9</definedName>
    <definedName name="_xlnm.Print_Area" localSheetId="0">'Приложение 3'!$A$1:$G$82</definedName>
  </definedNames>
  <calcPr fullCalcOnLoad="1"/>
</workbook>
</file>

<file path=xl/sharedStrings.xml><?xml version="1.0" encoding="utf-8"?>
<sst xmlns="http://schemas.openxmlformats.org/spreadsheetml/2006/main" count="170" uniqueCount="146">
  <si>
    <t>1 01 00000 00 0000 000</t>
  </si>
  <si>
    <t>1 01 02000 01 0000 110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</si>
  <si>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</si>
  <si>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</si>
  <si>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</si>
  <si>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</si>
  <si>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</si>
  <si>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</si>
  <si>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1 05 03000 01 0000 110</t>
  </si>
  <si>
    <t>Единый сельскохозяйственный налог</t>
  </si>
  <si>
    <t>1 06 00000 00 0000 000</t>
  </si>
  <si>
    <t>1 06 01030 10 0000 110</t>
  </si>
  <si>
    <t>1 06 06000 00 0000 110</t>
  </si>
  <si>
    <t>Земельный налог</t>
  </si>
  <si>
    <t>1 11 00000 00 0000 000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</si>
  <si>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</si>
  <si>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</si>
  <si>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1 11 05025 10 0000 120</t>
  </si>
  <si>
    <t>1 13 00000 00 0000 000</t>
  </si>
  <si>
    <t>1 14 00000 00 0000 000</t>
  </si>
  <si>
    <t>2 00 00000 00 0000 000</t>
  </si>
  <si>
    <t xml:space="preserve"> 2 02 00000 00 0000 000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</si>
  <si>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</si>
  <si>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</si>
  <si>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</si>
  <si>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</si>
  <si>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</si>
  <si>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Код главы администратора*</t>
  </si>
  <si>
    <t>000</t>
  </si>
  <si>
    <t>1 11 05026 10 0000 120</t>
  </si>
  <si>
    <t xml:space="preserve">Доходы, получаемые  в  виде 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</si>
  <si>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</si>
  <si>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</t>
  </si>
  <si>
    <t>1 14 06025 10 0000 430</t>
  </si>
  <si>
    <t>1 11 05013 10 0000 120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</si>
  <si>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</si>
  <si>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</si>
  <si>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1 03 02000 01 0000 110</t>
  </si>
  <si>
    <t>Акцизы по подакцизным товарам (продукции), производимые на территории РФ</t>
  </si>
  <si>
    <t>1 09 04053 10 0000 110</t>
  </si>
  <si>
    <t xml:space="preserve"> </t>
  </si>
  <si>
    <t>НАЛОГОВЫЕ ДОХОДЫ</t>
  </si>
  <si>
    <t>НЕНАЛОГОВЫЕ ДОХОДЫ</t>
  </si>
  <si>
    <t>ДОХОДЫ</t>
  </si>
  <si>
    <t>НАЛОГОВЫЕ И НЕНАЛОГОВЫЕ ДОХОДЫ</t>
  </si>
  <si>
    <t>1 06 06033 10 0000 110</t>
  </si>
  <si>
    <t>1 06 06043 10 0000 110</t>
  </si>
  <si>
    <t>801</t>
  </si>
  <si>
    <t>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</si>
  <si>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</si>
  <si>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1 13 02065 10 0000 130</t>
  </si>
  <si>
    <t>Изменения (+;-)</t>
  </si>
  <si>
    <t xml:space="preserve">Дотации бюджетам бюджетной системы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</si>
  <si>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</si>
  <si>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</si>
  <si>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</si>
  <si>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ДОХОДЫ ОТ ИСПОЛЬЗОВАНИЯ ИМУЩЕСТВА, НАХОДЯЩЕГОСЯ В ГОСУДАРСТВЕННОЙ И МУНИЦИПАЛЬНОЙ СОБСТВЕННОСТИ
</t>
  </si>
  <si>
    <t>НАЛОГИ НА ИМУЩЕСТВО</t>
  </si>
  <si>
    <t xml:space="preserve">НАЛОГИ НА СОВОКУПНЫЙ ДОХОД
</t>
  </si>
  <si>
    <t xml:space="preserve">НАЛОГИ НА ПРИБЫЛЬ, ДОХОДЫ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</si>
  <si>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</si>
  <si>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ДОХОДЫ ОТ ОКАЗАНИЯ ПЛАТНЫХ УСЛУГ (РАБОТ) И КОМПЕНСАЦИИ ЗАТРАТ ГОСУДАРСТВА
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</si>
  <si>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</si>
  <si>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ПРОДАЖИ МАТЕРИАЛЬНЫХ И НЕМАТЕРИАЛЬНЫХ АКТИВОВ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</si>
  <si>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</si>
  <si>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</si>
  <si>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1 17 00000 00 0000 000</t>
  </si>
  <si>
    <t>ПРОЧИЕ НЕНАЛОГОВЫЕ ДОХОДЫ</t>
  </si>
  <si>
    <t xml:space="preserve"> 2 02 10000 00 0000 150</t>
  </si>
  <si>
    <t xml:space="preserve"> 2 02 40000 00 0000 150</t>
  </si>
  <si>
    <t>Субсидии бюджетам бюджетной системы Российской Федерации (межбюджетные субсидии)</t>
  </si>
  <si>
    <t xml:space="preserve"> 2 02 20000 00 0000 150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</si>
  <si>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</si>
  <si>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</si>
  <si>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1 16 00000 00 0000 000</t>
  </si>
  <si>
    <t xml:space="preserve">ШТРАФЫ, САНКЦИИ, ВОЗМЕЩЕНИЕ УЩЕРБА
</t>
  </si>
  <si>
    <t>1 16 10000 00 0000 140</t>
  </si>
  <si>
    <t xml:space="preserve">БЕЗВОЗМЕЗДНЫЕ ПОСТУПЛЕНИЯ
</t>
  </si>
  <si>
    <t>2 02 29999 10 0000 150</t>
  </si>
  <si>
    <t xml:space="preserve">Прочие субсидии бюджетам сельских поселений
</t>
  </si>
  <si>
    <t xml:space="preserve">ПРОЧИЕ БЕЗВОЗМЕЗДНЫЕ ПОСТУПЛЕНИЯ
</t>
  </si>
  <si>
    <t>2 07 00000 00 0000 000</t>
  </si>
  <si>
    <t>2 07 05030 10 0000 150</t>
  </si>
  <si>
    <t xml:space="preserve">Прочие безвозмездные поступления в бюджеты сельских поселений
</t>
  </si>
  <si>
    <t xml:space="preserve"> 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</si>
  <si>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</si>
  <si>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дорог местного значения в соответствии с заключенными соглашениями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</si>
  <si>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участию в организации деятельности по сбору (в том числе раздельному сбору), транспортированию и утилизации несанкционированных свалок в границах муниципального образования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</si>
  <si>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организацию благоустройства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</si>
  <si>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за счет Средств Резервного фонда Администрации муниципального образования "Майминский район"</t>
  </si>
  <si>
    <t>1 14 06325 10 0000 430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</si>
  <si>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</si>
  <si>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2 02 16001 00 0000 150</t>
  </si>
  <si>
    <t xml:space="preserve"> 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</si>
  <si>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</si>
  <si>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</si>
  <si>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 xml:space="preserve"> 2 02 40014 10 0001 150</t>
  </si>
  <si>
    <t xml:space="preserve"> 2 02 40014 10 0002 150</t>
  </si>
  <si>
    <t xml:space="preserve"> 2 02 40014 10 0003 150</t>
  </si>
  <si>
    <t xml:space="preserve"> 2 02 40014 10 0005 150</t>
  </si>
  <si>
    <t>1 16 10032 10 0000 140</t>
  </si>
  <si>
    <t xml:space="preserve">Платежи в целях возмещения причиненного ущерба (убытков)
</t>
  </si>
  <si>
    <t>2 02 49999 00 0000 150</t>
  </si>
  <si>
    <t xml:space="preserve">Прочие межбюджетные трансферты, передаваемые бюджетам
</t>
  </si>
  <si>
    <t>2 02 49999 10 0000 150</t>
  </si>
  <si>
    <t xml:space="preserve">Прочие межбюджетные трансферты, передаваемые бюджетам сельских поселений
</t>
  </si>
  <si>
    <t>1 14 02000 00 0000 000</t>
  </si>
  <si>
    <t>1 14 06000 00 0000 000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</si>
  <si>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</si>
  <si>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1 14 02053 10 0000 410</t>
  </si>
  <si>
    <r>
      <rPr>
        <sz val="14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b/>
        <sz val="14"/>
        <rFont val="Times New Roman"/>
        <family val="1"/>
      </rPr>
      <t xml:space="preserve">
</t>
    </r>
  </si>
  <si>
    <t>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</si>
  <si>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</si>
  <si>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Приложение 2</t>
  </si>
  <si>
    <t>1 17 01050 10 0000 180</t>
  </si>
  <si>
    <t xml:space="preserve"> - </t>
  </si>
  <si>
    <t>Исполнено</t>
  </si>
  <si>
    <t>Процент исполнения</t>
  </si>
  <si>
    <t xml:space="preserve">Утверждено </t>
  </si>
  <si>
    <t>(%)</t>
  </si>
  <si>
    <t>к проекту решения "Об исполнении бюджета муниципального образования "Майминское сельское поселение" Майминского района Республики Алтай за 2022 год</t>
  </si>
  <si>
    <t>Объем поступлений доходов в бюджет муниципального образования "Майминское сельское поселение" Майминского района Республики Алтай в 2022 году</t>
  </si>
  <si>
    <t>1 13 02995 10 0000 130</t>
  </si>
  <si>
    <t xml:space="preserve">Прочие доходы от компенсации затрат бюджетов сельских поселений
</t>
  </si>
  <si>
    <t>Невыясненные поступления, зачисляемые в бюджеты сельских поселений</t>
  </si>
  <si>
    <r>
      <rPr>
        <sz val="14"/>
        <rFont val="Times New Roman"/>
        <family val="1"/>
      </rPr>
  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  </r>
    <r>
      <rPr>
        <b/>
        <sz val="14"/>
        <rFont val="Times New Roman"/>
        <family val="1"/>
      </rPr>
      <t xml:space="preserve">
</t>
    </r>
  </si>
  <si>
    <t>1 16 07010 10 0000 140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</si>
  <si>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</si>
  <si>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</si>
  <si>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</si>
  <si>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2 19 25576 10 0000 150</t>
  </si>
  <si>
    <t>Возврат остатков субсидий на обеспечение комплексного развития сельских территорий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</si>
  <si>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</si>
  <si>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</si>
  <si>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</si>
  <si>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</si>
  <si>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развитие территориального общественного самоуправления</t>
  </si>
  <si>
    <t>2 02 40014 10 0007 150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</si>
  <si>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реализацию иных вопросов сельских поселений, установленных Федеральным законом от 6 октября 2003 года 131-ФЗ "Об общих принципах организации местного самоуправления в Российской Федерации")</t>
  </si>
  <si>
    <t xml:space="preserve"> 2 02 40014 10 0017 150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</si>
  <si>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реализацию иных вопросов сельских поселений, установленных Федеральным законом от 6 октября 2003 года 131-ФЗ "Об общих принципах организации местного самоуправления в Российской Федерации" за счет дотации на поддержку мер по обеспечению сбалансированности бюджетов из республиканского бюджета Республики Алтай)</t>
  </si>
  <si>
    <t>2 02 30000 00 0000 150</t>
  </si>
  <si>
    <t>Субвенции бюджетам бюджетной системы Российской Федерации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</si>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</sst>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_р_."/>
    <numFmt numFmtId="178" formatCode="0.000"/>
    <numFmt numFmtId="179" formatCode="#,##0.000"/>
    <numFmt numFmtId="180" formatCode="0.0"/>
    <numFmt numFmtId="181" formatCode="_-* #,##0.0_р_._-;\-* #,##0.0_р_._-;_-* &quot;-&quot;??_р_._-;_-@_-"/>
    <numFmt numFmtId="182" formatCode="0.00000"/>
    <numFmt numFmtId="183" formatCode="#,##0.00000"/>
    <numFmt numFmtId="18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rgb="FF00000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6" fillId="0" borderId="1">
      <alignment horizontal="left" wrapText="1" indent="2"/>
      <protection/>
    </xf>
    <xf numFmtId="4" fontId="36" fillId="0" borderId="2">
      <alignment horizontal="right" shrinkToFit="1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top"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justify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justify"/>
    </xf>
    <xf numFmtId="0" fontId="25" fillId="0" borderId="12" xfId="0" applyFont="1" applyBorder="1" applyAlignment="1">
      <alignment horizontal="center" vertical="top"/>
    </xf>
    <xf numFmtId="0" fontId="26" fillId="0" borderId="12" xfId="0" applyFont="1" applyBorder="1" applyAlignment="1">
      <alignment vertical="top"/>
    </xf>
    <xf numFmtId="0" fontId="26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183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83" fontId="26" fillId="0" borderId="1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 wrapText="1"/>
    </xf>
    <xf numFmtId="183" fontId="30" fillId="0" borderId="0" xfId="0" applyNumberFormat="1" applyFont="1" applyAlignment="1">
      <alignment horizontal="center" vertical="top" wrapText="1"/>
    </xf>
    <xf numFmtId="183" fontId="26" fillId="0" borderId="14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183" fontId="26" fillId="0" borderId="14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justify" vertical="top" wrapText="1"/>
    </xf>
    <xf numFmtId="0" fontId="26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vertical="top" wrapText="1"/>
    </xf>
    <xf numFmtId="184" fontId="25" fillId="0" borderId="12" xfId="0" applyNumberFormat="1" applyFont="1" applyBorder="1" applyAlignment="1">
      <alignment horizontal="center" vertical="top" wrapText="1"/>
    </xf>
    <xf numFmtId="184" fontId="26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6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0" fontId="30" fillId="0" borderId="14" xfId="0" applyFont="1" applyBorder="1" applyAlignment="1">
      <alignment/>
    </xf>
    <xf numFmtId="0" fontId="40" fillId="0" borderId="18" xfId="33" applyNumberFormat="1" applyFont="1" applyBorder="1" applyAlignment="1" applyProtection="1">
      <alignment vertical="top" wrapText="1"/>
      <protection/>
    </xf>
    <xf numFmtId="183" fontId="41" fillId="0" borderId="2" xfId="34" applyNumberFormat="1" applyFont="1" applyAlignment="1" applyProtection="1">
      <alignment horizontal="center" vertical="top" shrinkToFit="1"/>
      <protection/>
    </xf>
    <xf numFmtId="183" fontId="40" fillId="0" borderId="19" xfId="34" applyNumberFormat="1" applyFont="1" applyBorder="1" applyAlignment="1" applyProtection="1">
      <alignment horizontal="center" vertical="top" shrinkToFit="1"/>
      <protection/>
    </xf>
    <xf numFmtId="183" fontId="41" fillId="0" borderId="20" xfId="34" applyNumberFormat="1" applyFont="1" applyBorder="1" applyAlignment="1" applyProtection="1">
      <alignment horizontal="center" vertical="top" shrinkToFit="1"/>
      <protection/>
    </xf>
    <xf numFmtId="183" fontId="40" fillId="0" borderId="12" xfId="34" applyNumberFormat="1" applyFont="1" applyBorder="1" applyAlignment="1" applyProtection="1">
      <alignment horizontal="center" vertical="top" shrinkToFit="1"/>
      <protection/>
    </xf>
    <xf numFmtId="0" fontId="26" fillId="0" borderId="14" xfId="0" applyFont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justify" vertical="top" wrapText="1"/>
    </xf>
    <xf numFmtId="183" fontId="25" fillId="0" borderId="14" xfId="0" applyNumberFormat="1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zoomScalePageLayoutView="0" workbookViewId="0" topLeftCell="A74">
      <selection activeCell="F76" sqref="F76"/>
    </sheetView>
  </sheetViews>
  <sheetFormatPr defaultColWidth="9.00390625" defaultRowHeight="12.75"/>
  <cols>
    <col min="1" max="1" width="23.00390625" style="0" customWidth="1"/>
    <col min="2" max="2" width="33.375" style="1" customWidth="1"/>
    <col min="3" max="3" width="62.125" style="1" customWidth="1"/>
    <col min="4" max="4" width="23.375" style="1" hidden="1" customWidth="1"/>
    <col min="5" max="6" width="24.125" style="1" customWidth="1"/>
    <col min="7" max="7" width="16.875" style="1" customWidth="1"/>
  </cols>
  <sheetData>
    <row r="1" spans="2:7" s="3" customFormat="1" ht="13.5" customHeight="1">
      <c r="B1" s="2"/>
      <c r="C1" s="24"/>
      <c r="D1" s="54"/>
      <c r="E1" s="54"/>
      <c r="F1" s="54" t="s">
        <v>113</v>
      </c>
      <c r="G1" s="54"/>
    </row>
    <row r="2" spans="2:7" s="3" customFormat="1" ht="54.75" customHeight="1">
      <c r="B2" s="2"/>
      <c r="C2" s="23"/>
      <c r="D2" s="53"/>
      <c r="E2" s="53"/>
      <c r="F2" s="53" t="s">
        <v>120</v>
      </c>
      <c r="G2" s="53"/>
    </row>
    <row r="3" spans="2:7" s="3" customFormat="1" ht="22.5" customHeight="1">
      <c r="B3" s="2"/>
      <c r="C3" s="23"/>
      <c r="D3" s="25"/>
      <c r="E3" s="25"/>
      <c r="F3" s="25"/>
      <c r="G3" s="25"/>
    </row>
    <row r="4" spans="2:6" s="3" customFormat="1" ht="13.5" customHeight="1">
      <c r="B4" s="2"/>
      <c r="C4" s="24"/>
      <c r="D4" s="54"/>
      <c r="E4" s="54"/>
      <c r="F4" s="6"/>
    </row>
    <row r="5" spans="2:6" s="3" customFormat="1" ht="57" customHeight="1">
      <c r="B5" s="2"/>
      <c r="C5" s="23"/>
      <c r="D5" s="53"/>
      <c r="E5" s="53"/>
      <c r="F5" s="6"/>
    </row>
    <row r="6" spans="1:6" s="3" customFormat="1" ht="41.25" customHeight="1">
      <c r="A6" s="55" t="s">
        <v>121</v>
      </c>
      <c r="B6" s="56"/>
      <c r="C6" s="56"/>
      <c r="D6" s="56"/>
      <c r="E6" s="56"/>
      <c r="F6" s="20"/>
    </row>
    <row r="7" spans="1:7" s="3" customFormat="1" ht="18.75">
      <c r="A7" s="13"/>
      <c r="B7" s="14"/>
      <c r="C7" s="14"/>
      <c r="D7" s="21"/>
      <c r="E7" s="15" t="s">
        <v>6</v>
      </c>
      <c r="F7" s="15" t="s">
        <v>6</v>
      </c>
      <c r="G7" s="15" t="s">
        <v>119</v>
      </c>
    </row>
    <row r="8" spans="1:7" s="3" customFormat="1" ht="56.25">
      <c r="A8" s="8" t="s">
        <v>27</v>
      </c>
      <c r="B8" s="8" t="s">
        <v>4</v>
      </c>
      <c r="C8" s="8" t="s">
        <v>5</v>
      </c>
      <c r="D8" s="22" t="s">
        <v>51</v>
      </c>
      <c r="E8" s="8" t="s">
        <v>118</v>
      </c>
      <c r="F8" s="8" t="s">
        <v>116</v>
      </c>
      <c r="G8" s="8" t="s">
        <v>117</v>
      </c>
    </row>
    <row r="9" spans="1:7" s="3" customFormat="1" ht="18.75">
      <c r="A9" s="8">
        <v>1</v>
      </c>
      <c r="B9" s="8">
        <v>2</v>
      </c>
      <c r="C9" s="8">
        <v>3</v>
      </c>
      <c r="D9" s="26">
        <v>4</v>
      </c>
      <c r="E9" s="8">
        <v>5</v>
      </c>
      <c r="F9" s="8">
        <v>5</v>
      </c>
      <c r="G9" s="8">
        <v>5</v>
      </c>
    </row>
    <row r="10" spans="1:5" s="3" customFormat="1" ht="18">
      <c r="A10" s="57" t="s">
        <v>43</v>
      </c>
      <c r="B10" s="58"/>
      <c r="C10" s="58"/>
      <c r="D10" s="58"/>
      <c r="E10" s="59"/>
    </row>
    <row r="11" spans="1:7" s="3" customFormat="1" ht="18.75" hidden="1">
      <c r="A11" s="10"/>
      <c r="B11" s="11"/>
      <c r="C11" s="11"/>
      <c r="D11" s="11"/>
      <c r="E11" s="11"/>
      <c r="F11" s="11"/>
      <c r="G11" s="11"/>
    </row>
    <row r="12" spans="1:7" s="3" customFormat="1" ht="18" customHeight="1">
      <c r="A12" s="27"/>
      <c r="B12" s="28"/>
      <c r="C12" s="29" t="s">
        <v>44</v>
      </c>
      <c r="D12" s="30">
        <f>D26+D13</f>
        <v>2258.81</v>
      </c>
      <c r="E12" s="30">
        <f>E13+E26</f>
        <v>66608.35321</v>
      </c>
      <c r="F12" s="30">
        <f>F13+F26</f>
        <v>65828.07407</v>
      </c>
      <c r="G12" s="46">
        <f>F12/E12*100</f>
        <v>98.82855662631387</v>
      </c>
    </row>
    <row r="13" spans="1:7" s="3" customFormat="1" ht="18.75">
      <c r="A13" s="27"/>
      <c r="B13" s="28"/>
      <c r="C13" s="29" t="s">
        <v>41</v>
      </c>
      <c r="D13" s="30">
        <f>D17+D14+D19</f>
        <v>0</v>
      </c>
      <c r="E13" s="30">
        <f>E14+E17+E19+E24</f>
        <v>36524</v>
      </c>
      <c r="F13" s="30">
        <f>F14+F17+F19+F24</f>
        <v>36653.427729999996</v>
      </c>
      <c r="G13" s="46">
        <f aca="true" t="shared" si="0" ref="G13:G30">F13/E13*100</f>
        <v>100.35436351440148</v>
      </c>
    </row>
    <row r="14" spans="1:7" s="3" customFormat="1" ht="21.75" customHeight="1">
      <c r="A14" s="31">
        <v>182</v>
      </c>
      <c r="B14" s="31" t="s">
        <v>0</v>
      </c>
      <c r="C14" s="29" t="s">
        <v>59</v>
      </c>
      <c r="D14" s="30">
        <f>D15</f>
        <v>400</v>
      </c>
      <c r="E14" s="30">
        <f>E15+E16</f>
        <v>7040</v>
      </c>
      <c r="F14" s="30">
        <f>F15+F16</f>
        <v>7918.12121</v>
      </c>
      <c r="G14" s="46">
        <f t="shared" si="0"/>
        <v>112.47331264204546</v>
      </c>
    </row>
    <row r="15" spans="1:7" s="3" customFormat="1" ht="18.75">
      <c r="A15" s="28">
        <v>182</v>
      </c>
      <c r="B15" s="28" t="s">
        <v>1</v>
      </c>
      <c r="C15" s="17" t="s">
        <v>2</v>
      </c>
      <c r="D15" s="32">
        <v>400</v>
      </c>
      <c r="E15" s="32">
        <v>7040</v>
      </c>
      <c r="F15" s="32">
        <v>7918.12121</v>
      </c>
      <c r="G15" s="47">
        <f t="shared" si="0"/>
        <v>112.47331264204546</v>
      </c>
    </row>
    <row r="16" spans="1:7" s="3" customFormat="1" ht="37.5" hidden="1">
      <c r="A16" s="33" t="s">
        <v>28</v>
      </c>
      <c r="B16" s="28" t="s">
        <v>37</v>
      </c>
      <c r="C16" s="17" t="s">
        <v>38</v>
      </c>
      <c r="D16" s="32"/>
      <c r="E16" s="32">
        <v>0</v>
      </c>
      <c r="F16" s="32">
        <v>0</v>
      </c>
      <c r="G16" s="46" t="e">
        <f t="shared" si="0"/>
        <v>#DIV/0!</v>
      </c>
    </row>
    <row r="17" spans="1:7" s="4" customFormat="1" ht="18.75" customHeight="1">
      <c r="A17" s="31">
        <v>182</v>
      </c>
      <c r="B17" s="31" t="s">
        <v>7</v>
      </c>
      <c r="C17" s="29" t="s">
        <v>58</v>
      </c>
      <c r="D17" s="30">
        <f>D18</f>
        <v>0</v>
      </c>
      <c r="E17" s="30">
        <f>E18</f>
        <v>30</v>
      </c>
      <c r="F17" s="30">
        <f>F18</f>
        <v>26.25685</v>
      </c>
      <c r="G17" s="46">
        <f t="shared" si="0"/>
        <v>87.52283333333334</v>
      </c>
    </row>
    <row r="18" spans="1:7" s="3" customFormat="1" ht="18.75">
      <c r="A18" s="28">
        <v>182</v>
      </c>
      <c r="B18" s="28" t="s">
        <v>8</v>
      </c>
      <c r="C18" s="17" t="s">
        <v>9</v>
      </c>
      <c r="D18" s="32">
        <v>0</v>
      </c>
      <c r="E18" s="32">
        <v>30</v>
      </c>
      <c r="F18" s="32">
        <v>26.25685</v>
      </c>
      <c r="G18" s="47">
        <f t="shared" si="0"/>
        <v>87.52283333333334</v>
      </c>
    </row>
    <row r="19" spans="1:7" s="4" customFormat="1" ht="18.75">
      <c r="A19" s="31">
        <v>182</v>
      </c>
      <c r="B19" s="31" t="s">
        <v>10</v>
      </c>
      <c r="C19" s="29" t="s">
        <v>57</v>
      </c>
      <c r="D19" s="30">
        <f>D20+D21</f>
        <v>-400</v>
      </c>
      <c r="E19" s="30">
        <f>E20+E21</f>
        <v>29454</v>
      </c>
      <c r="F19" s="30">
        <f>F20+F21</f>
        <v>28709.03607</v>
      </c>
      <c r="G19" s="46">
        <f t="shared" si="0"/>
        <v>97.47075463434507</v>
      </c>
    </row>
    <row r="20" spans="1:7" s="3" customFormat="1" ht="76.5" customHeight="1">
      <c r="A20" s="28">
        <v>182</v>
      </c>
      <c r="B20" s="28" t="s">
        <v>11</v>
      </c>
      <c r="C20" s="17" t="s">
        <v>53</v>
      </c>
      <c r="D20" s="32">
        <v>1100</v>
      </c>
      <c r="E20" s="32">
        <v>11774</v>
      </c>
      <c r="F20" s="32">
        <v>12364.65511</v>
      </c>
      <c r="G20" s="47">
        <f t="shared" si="0"/>
        <v>105.01660531679973</v>
      </c>
    </row>
    <row r="21" spans="1:7" s="3" customFormat="1" ht="18.75">
      <c r="A21" s="28">
        <v>182</v>
      </c>
      <c r="B21" s="28" t="s">
        <v>12</v>
      </c>
      <c r="C21" s="17" t="s">
        <v>13</v>
      </c>
      <c r="D21" s="32">
        <f>D22+D23</f>
        <v>-1500</v>
      </c>
      <c r="E21" s="32">
        <f>E22+E23</f>
        <v>17680</v>
      </c>
      <c r="F21" s="32">
        <f>F22+F23</f>
        <v>16344.380959999999</v>
      </c>
      <c r="G21" s="47">
        <f t="shared" si="0"/>
        <v>92.44559366515837</v>
      </c>
    </row>
    <row r="22" spans="1:7" s="3" customFormat="1" ht="57.75" customHeight="1">
      <c r="A22" s="28">
        <v>182</v>
      </c>
      <c r="B22" s="28" t="s">
        <v>45</v>
      </c>
      <c r="C22" s="17" t="s">
        <v>54</v>
      </c>
      <c r="D22" s="32">
        <v>-3900</v>
      </c>
      <c r="E22" s="32">
        <v>10000</v>
      </c>
      <c r="F22" s="32">
        <v>8131.83442</v>
      </c>
      <c r="G22" s="47">
        <f t="shared" si="0"/>
        <v>81.3183442</v>
      </c>
    </row>
    <row r="23" spans="1:7" s="3" customFormat="1" ht="56.25" customHeight="1">
      <c r="A23" s="28">
        <v>182</v>
      </c>
      <c r="B23" s="28" t="s">
        <v>46</v>
      </c>
      <c r="C23" s="17" t="s">
        <v>55</v>
      </c>
      <c r="D23" s="32">
        <v>2400</v>
      </c>
      <c r="E23" s="32">
        <v>7680</v>
      </c>
      <c r="F23" s="32">
        <v>8212.54654</v>
      </c>
      <c r="G23" s="47">
        <f t="shared" si="0"/>
        <v>106.93419973958333</v>
      </c>
    </row>
    <row r="24" spans="1:7" s="4" customFormat="1" ht="56.25">
      <c r="A24" s="33" t="s">
        <v>40</v>
      </c>
      <c r="B24" s="31" t="s">
        <v>24</v>
      </c>
      <c r="C24" s="29" t="s">
        <v>25</v>
      </c>
      <c r="D24" s="30"/>
      <c r="E24" s="30">
        <f>E25</f>
        <v>0</v>
      </c>
      <c r="F24" s="30">
        <f>F25</f>
        <v>0.0136</v>
      </c>
      <c r="G24" s="46" t="s">
        <v>115</v>
      </c>
    </row>
    <row r="25" spans="1:7" s="3" customFormat="1" ht="56.25">
      <c r="A25" s="34" t="s">
        <v>32</v>
      </c>
      <c r="B25" s="28" t="s">
        <v>39</v>
      </c>
      <c r="C25" s="17" t="s">
        <v>26</v>
      </c>
      <c r="D25" s="32"/>
      <c r="E25" s="32">
        <v>0</v>
      </c>
      <c r="F25" s="32">
        <v>0.0136</v>
      </c>
      <c r="G25" s="46" t="s">
        <v>115</v>
      </c>
    </row>
    <row r="26" spans="1:7" s="3" customFormat="1" ht="18.75">
      <c r="A26" s="34"/>
      <c r="B26" s="28"/>
      <c r="C26" s="29" t="s">
        <v>42</v>
      </c>
      <c r="D26" s="30">
        <f>D37+D48+D27+D34</f>
        <v>2258.81</v>
      </c>
      <c r="E26" s="30">
        <f>E27+E34+E37+E48+E52</f>
        <v>30084.353209999997</v>
      </c>
      <c r="F26" s="30">
        <f>F27+F34+F37+F52+F48</f>
        <v>29174.64634</v>
      </c>
      <c r="G26" s="46">
        <f t="shared" si="0"/>
        <v>96.9761461592679</v>
      </c>
    </row>
    <row r="27" spans="1:7" s="4" customFormat="1" ht="58.5" customHeight="1">
      <c r="A27" s="33" t="s">
        <v>28</v>
      </c>
      <c r="B27" s="31" t="s">
        <v>14</v>
      </c>
      <c r="C27" s="29" t="s">
        <v>56</v>
      </c>
      <c r="D27" s="30">
        <f>D30</f>
        <v>-200</v>
      </c>
      <c r="E27" s="30">
        <f>SUM(E30:E33)</f>
        <v>5811.9</v>
      </c>
      <c r="F27" s="30">
        <f>SUM(F30:F33)</f>
        <v>4952.608899999999</v>
      </c>
      <c r="G27" s="46">
        <f t="shared" si="0"/>
        <v>85.21497100775993</v>
      </c>
    </row>
    <row r="28" spans="1:7" s="3" customFormat="1" ht="56.25" hidden="1">
      <c r="A28" s="28"/>
      <c r="B28" s="28" t="s">
        <v>15</v>
      </c>
      <c r="C28" s="17" t="s">
        <v>16</v>
      </c>
      <c r="D28" s="32"/>
      <c r="E28" s="32"/>
      <c r="F28" s="32"/>
      <c r="G28" s="46" t="e">
        <f t="shared" si="0"/>
        <v>#DIV/0!</v>
      </c>
    </row>
    <row r="29" spans="1:7" ht="18.75" hidden="1">
      <c r="A29" s="35"/>
      <c r="B29" s="36"/>
      <c r="C29" s="36"/>
      <c r="D29" s="37"/>
      <c r="E29" s="37"/>
      <c r="F29" s="37"/>
      <c r="G29" s="46" t="e">
        <f t="shared" si="0"/>
        <v>#DIV/0!</v>
      </c>
    </row>
    <row r="30" spans="1:7" s="3" customFormat="1" ht="133.5" customHeight="1">
      <c r="A30" s="28">
        <v>801</v>
      </c>
      <c r="B30" s="28" t="s">
        <v>17</v>
      </c>
      <c r="C30" s="16" t="s">
        <v>60</v>
      </c>
      <c r="D30" s="32">
        <v>-200</v>
      </c>
      <c r="E30" s="38">
        <v>5151.9</v>
      </c>
      <c r="F30" s="38">
        <v>4228.36922</v>
      </c>
      <c r="G30" s="47">
        <f t="shared" si="0"/>
        <v>82.07397697936683</v>
      </c>
    </row>
    <row r="31" spans="1:7" s="3" customFormat="1" ht="112.5" hidden="1">
      <c r="A31" s="28">
        <v>890</v>
      </c>
      <c r="B31" s="28" t="s">
        <v>34</v>
      </c>
      <c r="C31" s="17" t="s">
        <v>31</v>
      </c>
      <c r="D31" s="38"/>
      <c r="E31" s="38">
        <v>0</v>
      </c>
      <c r="F31" s="38">
        <v>0</v>
      </c>
      <c r="G31" s="38"/>
    </row>
    <row r="32" spans="1:7" s="3" customFormat="1" ht="170.25" customHeight="1" hidden="1">
      <c r="A32" s="34" t="s">
        <v>28</v>
      </c>
      <c r="B32" s="39" t="s">
        <v>29</v>
      </c>
      <c r="C32" s="16" t="s">
        <v>30</v>
      </c>
      <c r="D32" s="32">
        <v>0</v>
      </c>
      <c r="E32" s="38">
        <v>0</v>
      </c>
      <c r="F32" s="38">
        <v>0</v>
      </c>
      <c r="G32" s="47" t="e">
        <f aca="true" t="shared" si="1" ref="G32:G82">F32/E32*100</f>
        <v>#DIV/0!</v>
      </c>
    </row>
    <row r="33" spans="1:7" s="4" customFormat="1" ht="112.5" customHeight="1">
      <c r="A33" s="34" t="s">
        <v>47</v>
      </c>
      <c r="B33" s="39" t="s">
        <v>48</v>
      </c>
      <c r="C33" s="16" t="s">
        <v>49</v>
      </c>
      <c r="D33" s="32">
        <v>0</v>
      </c>
      <c r="E33" s="32">
        <v>660</v>
      </c>
      <c r="F33" s="32">
        <v>724.23968</v>
      </c>
      <c r="G33" s="47">
        <f t="shared" si="1"/>
        <v>109.73328484848486</v>
      </c>
    </row>
    <row r="34" spans="1:7" s="4" customFormat="1" ht="58.5" customHeight="1">
      <c r="A34" s="33" t="s">
        <v>28</v>
      </c>
      <c r="B34" s="31" t="s">
        <v>18</v>
      </c>
      <c r="C34" s="18" t="s">
        <v>61</v>
      </c>
      <c r="D34" s="30">
        <f>D35</f>
        <v>-100</v>
      </c>
      <c r="E34" s="30">
        <f>E35+E36</f>
        <v>599.4</v>
      </c>
      <c r="F34" s="30">
        <f>F35+F36</f>
        <v>553.896</v>
      </c>
      <c r="G34" s="46">
        <f t="shared" si="1"/>
        <v>92.4084084084084</v>
      </c>
    </row>
    <row r="35" spans="1:7" s="3" customFormat="1" ht="79.5" customHeight="1">
      <c r="A35" s="28">
        <v>801</v>
      </c>
      <c r="B35" s="28" t="s">
        <v>50</v>
      </c>
      <c r="C35" s="17" t="s">
        <v>62</v>
      </c>
      <c r="D35" s="32">
        <v>-100</v>
      </c>
      <c r="E35" s="32">
        <v>562</v>
      </c>
      <c r="F35" s="32">
        <v>516.61947</v>
      </c>
      <c r="G35" s="47">
        <f t="shared" si="1"/>
        <v>91.92517259786477</v>
      </c>
    </row>
    <row r="36" spans="1:7" s="3" customFormat="1" ht="40.5" customHeight="1">
      <c r="A36" s="28">
        <v>801</v>
      </c>
      <c r="B36" s="28" t="s">
        <v>122</v>
      </c>
      <c r="C36" s="17" t="s">
        <v>123</v>
      </c>
      <c r="D36" s="32"/>
      <c r="E36" s="32">
        <v>37.4</v>
      </c>
      <c r="F36" s="32">
        <v>37.27653</v>
      </c>
      <c r="G36" s="47">
        <f t="shared" si="1"/>
        <v>99.66986631016044</v>
      </c>
    </row>
    <row r="37" spans="1:7" s="4" customFormat="1" ht="57" customHeight="1">
      <c r="A37" s="33" t="s">
        <v>28</v>
      </c>
      <c r="B37" s="31" t="s">
        <v>19</v>
      </c>
      <c r="C37" s="29" t="s">
        <v>63</v>
      </c>
      <c r="D37" s="30">
        <f>D38+D41</f>
        <v>2558.81</v>
      </c>
      <c r="E37" s="30">
        <f>E38+E41</f>
        <v>23597</v>
      </c>
      <c r="F37" s="30">
        <f>F38+F41</f>
        <v>23596.68823</v>
      </c>
      <c r="G37" s="46">
        <f t="shared" si="1"/>
        <v>99.99867877272534</v>
      </c>
    </row>
    <row r="38" spans="1:7" s="4" customFormat="1" ht="141" customHeight="1" hidden="1">
      <c r="A38" s="33" t="s">
        <v>28</v>
      </c>
      <c r="B38" s="31" t="s">
        <v>106</v>
      </c>
      <c r="C38" s="29" t="s">
        <v>108</v>
      </c>
      <c r="D38" s="30">
        <f>D39+D40</f>
        <v>2558.81</v>
      </c>
      <c r="E38" s="30">
        <f>E39+E40</f>
        <v>0</v>
      </c>
      <c r="F38" s="30">
        <f>F39+F40</f>
        <v>0</v>
      </c>
      <c r="G38" s="46" t="e">
        <f t="shared" si="1"/>
        <v>#DIV/0!</v>
      </c>
    </row>
    <row r="39" spans="1:7" s="4" customFormat="1" ht="134.25" customHeight="1" hidden="1">
      <c r="A39" s="28">
        <v>801</v>
      </c>
      <c r="B39" s="28" t="s">
        <v>109</v>
      </c>
      <c r="C39" s="29" t="s">
        <v>110</v>
      </c>
      <c r="D39" s="32">
        <v>2300.98</v>
      </c>
      <c r="E39" s="32"/>
      <c r="F39" s="32"/>
      <c r="G39" s="47" t="e">
        <f t="shared" si="1"/>
        <v>#DIV/0!</v>
      </c>
    </row>
    <row r="40" spans="1:7" s="4" customFormat="1" ht="136.5" customHeight="1" hidden="1">
      <c r="A40" s="28">
        <v>801</v>
      </c>
      <c r="B40" s="28" t="s">
        <v>111</v>
      </c>
      <c r="C40" s="17" t="s">
        <v>112</v>
      </c>
      <c r="D40" s="32">
        <v>257.83</v>
      </c>
      <c r="E40" s="32"/>
      <c r="F40" s="32"/>
      <c r="G40" s="47" t="e">
        <f t="shared" si="1"/>
        <v>#DIV/0!</v>
      </c>
    </row>
    <row r="41" spans="1:7" s="3" customFormat="1" ht="60.75" customHeight="1">
      <c r="A41" s="33" t="s">
        <v>28</v>
      </c>
      <c r="B41" s="31" t="s">
        <v>107</v>
      </c>
      <c r="C41" s="29" t="s">
        <v>64</v>
      </c>
      <c r="D41" s="30">
        <f>D44+D47</f>
        <v>0</v>
      </c>
      <c r="E41" s="30">
        <f>E44+E47</f>
        <v>23597</v>
      </c>
      <c r="F41" s="30">
        <f>F44+F47</f>
        <v>23596.68823</v>
      </c>
      <c r="G41" s="46">
        <f t="shared" si="1"/>
        <v>99.99867877272534</v>
      </c>
    </row>
    <row r="42" spans="1:7" s="3" customFormat="1" ht="18.75" hidden="1">
      <c r="A42" s="28"/>
      <c r="B42" s="28"/>
      <c r="C42" s="17"/>
      <c r="D42" s="32"/>
      <c r="E42" s="32"/>
      <c r="F42" s="32"/>
      <c r="G42" s="46" t="e">
        <f t="shared" si="1"/>
        <v>#DIV/0!</v>
      </c>
    </row>
    <row r="43" spans="1:7" s="4" customFormat="1" ht="75" hidden="1">
      <c r="A43" s="28">
        <v>890</v>
      </c>
      <c r="B43" s="28" t="s">
        <v>35</v>
      </c>
      <c r="C43" s="17" t="s">
        <v>36</v>
      </c>
      <c r="D43" s="32"/>
      <c r="E43" s="32">
        <v>0</v>
      </c>
      <c r="F43" s="32">
        <v>0</v>
      </c>
      <c r="G43" s="46" t="e">
        <f t="shared" si="1"/>
        <v>#DIV/0!</v>
      </c>
    </row>
    <row r="44" spans="1:7" s="3" customFormat="1" ht="97.5" customHeight="1">
      <c r="A44" s="28">
        <v>801</v>
      </c>
      <c r="B44" s="28" t="s">
        <v>33</v>
      </c>
      <c r="C44" s="17" t="s">
        <v>65</v>
      </c>
      <c r="D44" s="32">
        <v>0</v>
      </c>
      <c r="E44" s="32">
        <v>23597</v>
      </c>
      <c r="F44" s="32">
        <v>23596.68823</v>
      </c>
      <c r="G44" s="47">
        <f t="shared" si="1"/>
        <v>99.99867877272534</v>
      </c>
    </row>
    <row r="45" spans="1:7" s="3" customFormat="1" ht="18.75" hidden="1">
      <c r="A45" s="28"/>
      <c r="B45" s="28"/>
      <c r="C45" s="17"/>
      <c r="D45" s="32"/>
      <c r="E45" s="32"/>
      <c r="F45" s="32"/>
      <c r="G45" s="47" t="e">
        <f t="shared" si="1"/>
        <v>#DIV/0!</v>
      </c>
    </row>
    <row r="46" spans="1:7" s="4" customFormat="1" ht="75" hidden="1">
      <c r="A46" s="28">
        <v>890</v>
      </c>
      <c r="B46" s="28" t="s">
        <v>35</v>
      </c>
      <c r="C46" s="17" t="s">
        <v>36</v>
      </c>
      <c r="D46" s="32"/>
      <c r="E46" s="32">
        <v>0</v>
      </c>
      <c r="F46" s="32">
        <v>0</v>
      </c>
      <c r="G46" s="47" t="e">
        <f t="shared" si="1"/>
        <v>#DIV/0!</v>
      </c>
    </row>
    <row r="47" spans="1:7" s="3" customFormat="1" ht="97.5" customHeight="1" hidden="1">
      <c r="A47" s="28">
        <v>801</v>
      </c>
      <c r="B47" s="28" t="s">
        <v>90</v>
      </c>
      <c r="C47" s="17" t="s">
        <v>91</v>
      </c>
      <c r="D47" s="32"/>
      <c r="E47" s="32"/>
      <c r="F47" s="32"/>
      <c r="G47" s="47" t="e">
        <f t="shared" si="1"/>
        <v>#DIV/0!</v>
      </c>
    </row>
    <row r="48" spans="1:7" s="4" customFormat="1" ht="56.25">
      <c r="A48" s="33" t="s">
        <v>28</v>
      </c>
      <c r="B48" s="31" t="s">
        <v>74</v>
      </c>
      <c r="C48" s="29" t="s">
        <v>75</v>
      </c>
      <c r="D48" s="30"/>
      <c r="E48" s="30">
        <f>E49</f>
        <v>76.05320999999999</v>
      </c>
      <c r="F48" s="30">
        <f>F49</f>
        <v>76.05320999999999</v>
      </c>
      <c r="G48" s="46">
        <f t="shared" si="1"/>
        <v>100</v>
      </c>
    </row>
    <row r="49" spans="1:7" s="3" customFormat="1" ht="48" customHeight="1">
      <c r="A49" s="33" t="s">
        <v>28</v>
      </c>
      <c r="B49" s="31" t="s">
        <v>76</v>
      </c>
      <c r="C49" s="29" t="s">
        <v>101</v>
      </c>
      <c r="D49" s="30"/>
      <c r="E49" s="30">
        <f>E50+E51</f>
        <v>76.05320999999999</v>
      </c>
      <c r="F49" s="30">
        <f>F50+F51</f>
        <v>76.05320999999999</v>
      </c>
      <c r="G49" s="46">
        <f t="shared" si="1"/>
        <v>100</v>
      </c>
    </row>
    <row r="50" spans="1:7" s="3" customFormat="1" ht="96.75" customHeight="1">
      <c r="A50" s="28">
        <v>801</v>
      </c>
      <c r="B50" s="28" t="s">
        <v>100</v>
      </c>
      <c r="C50" s="29" t="s">
        <v>125</v>
      </c>
      <c r="D50" s="32"/>
      <c r="E50" s="32">
        <v>4.321</v>
      </c>
      <c r="F50" s="32">
        <v>4.321</v>
      </c>
      <c r="G50" s="47">
        <f t="shared" si="1"/>
        <v>100</v>
      </c>
    </row>
    <row r="51" spans="1:7" s="3" customFormat="1" ht="96.75" customHeight="1">
      <c r="A51" s="28">
        <v>801</v>
      </c>
      <c r="B51" s="28" t="s">
        <v>126</v>
      </c>
      <c r="C51" s="17" t="s">
        <v>127</v>
      </c>
      <c r="D51" s="32"/>
      <c r="E51" s="32">
        <v>71.73221</v>
      </c>
      <c r="F51" s="32">
        <v>71.73221</v>
      </c>
      <c r="G51" s="47">
        <f t="shared" si="1"/>
        <v>100</v>
      </c>
    </row>
    <row r="52" spans="1:7" s="4" customFormat="1" ht="18.75">
      <c r="A52" s="33" t="s">
        <v>28</v>
      </c>
      <c r="B52" s="31" t="s">
        <v>66</v>
      </c>
      <c r="C52" s="29" t="s">
        <v>67</v>
      </c>
      <c r="D52" s="30"/>
      <c r="E52" s="30">
        <f>E53</f>
        <v>0</v>
      </c>
      <c r="F52" s="30">
        <f>F53</f>
        <v>-4.6</v>
      </c>
      <c r="G52" s="46" t="s">
        <v>115</v>
      </c>
    </row>
    <row r="53" spans="1:7" s="3" customFormat="1" ht="37.5">
      <c r="A53" s="28">
        <v>801</v>
      </c>
      <c r="B53" s="28" t="s">
        <v>114</v>
      </c>
      <c r="C53" s="17" t="s">
        <v>124</v>
      </c>
      <c r="D53" s="32"/>
      <c r="E53" s="32">
        <v>0</v>
      </c>
      <c r="F53" s="32">
        <v>-4.6</v>
      </c>
      <c r="G53" s="46" t="s">
        <v>115</v>
      </c>
    </row>
    <row r="54" spans="1:7" s="4" customFormat="1" ht="19.5" customHeight="1">
      <c r="A54" s="33" t="s">
        <v>28</v>
      </c>
      <c r="B54" s="31" t="s">
        <v>20</v>
      </c>
      <c r="C54" s="29" t="s">
        <v>77</v>
      </c>
      <c r="D54" s="30" t="e">
        <f>D55+D77</f>
        <v>#REF!</v>
      </c>
      <c r="E54" s="30">
        <f>E55+E77+E79</f>
        <v>30567.506980000006</v>
      </c>
      <c r="F54" s="30">
        <f>F55+F77+F79</f>
        <v>30567.506980000006</v>
      </c>
      <c r="G54" s="46">
        <f t="shared" si="1"/>
        <v>100</v>
      </c>
    </row>
    <row r="55" spans="1:7" s="3" customFormat="1" ht="56.25">
      <c r="A55" s="33" t="s">
        <v>28</v>
      </c>
      <c r="B55" s="31" t="s">
        <v>21</v>
      </c>
      <c r="C55" s="29" t="s">
        <v>23</v>
      </c>
      <c r="D55" s="30" t="e">
        <f>D59+D67</f>
        <v>#REF!</v>
      </c>
      <c r="E55" s="30">
        <f>E56+E59+E67+E64</f>
        <v>32182.813740000005</v>
      </c>
      <c r="F55" s="30">
        <f>F56+F59+F67+F64</f>
        <v>32182.813740000005</v>
      </c>
      <c r="G55" s="46">
        <f t="shared" si="1"/>
        <v>100</v>
      </c>
    </row>
    <row r="56" spans="1:7" s="3" customFormat="1" ht="42.75" customHeight="1">
      <c r="A56" s="33" t="s">
        <v>28</v>
      </c>
      <c r="B56" s="31" t="s">
        <v>68</v>
      </c>
      <c r="C56" s="29" t="s">
        <v>52</v>
      </c>
      <c r="D56" s="30"/>
      <c r="E56" s="30">
        <f>E57</f>
        <v>7457.252</v>
      </c>
      <c r="F56" s="30">
        <f>F57</f>
        <v>7457.252</v>
      </c>
      <c r="G56" s="46">
        <f t="shared" si="1"/>
        <v>100</v>
      </c>
    </row>
    <row r="57" spans="1:7" s="4" customFormat="1" ht="40.5" customHeight="1">
      <c r="A57" s="34" t="s">
        <v>28</v>
      </c>
      <c r="B57" s="28" t="s">
        <v>92</v>
      </c>
      <c r="C57" s="17" t="s">
        <v>94</v>
      </c>
      <c r="D57" s="32"/>
      <c r="E57" s="32">
        <f>E58</f>
        <v>7457.252</v>
      </c>
      <c r="F57" s="32">
        <f>F58</f>
        <v>7457.252</v>
      </c>
      <c r="G57" s="47">
        <f t="shared" si="1"/>
        <v>100</v>
      </c>
    </row>
    <row r="58" spans="1:7" s="3" customFormat="1" ht="64.5" customHeight="1">
      <c r="A58" s="28">
        <v>801</v>
      </c>
      <c r="B58" s="28" t="s">
        <v>93</v>
      </c>
      <c r="C58" s="17" t="s">
        <v>95</v>
      </c>
      <c r="D58" s="32"/>
      <c r="E58" s="32">
        <v>7457.252</v>
      </c>
      <c r="F58" s="32">
        <v>7457.252</v>
      </c>
      <c r="G58" s="47">
        <f t="shared" si="1"/>
        <v>100</v>
      </c>
    </row>
    <row r="59" spans="1:7" s="3" customFormat="1" ht="56.25">
      <c r="A59" s="33" t="s">
        <v>28</v>
      </c>
      <c r="B59" s="31" t="s">
        <v>71</v>
      </c>
      <c r="C59" s="29" t="s">
        <v>70</v>
      </c>
      <c r="D59" s="30" t="e">
        <f>#REF!</f>
        <v>#REF!</v>
      </c>
      <c r="E59" s="30">
        <f>E60+E61+E62</f>
        <v>2280.1761</v>
      </c>
      <c r="F59" s="30">
        <f>F60+F61+F62</f>
        <v>2280.1761</v>
      </c>
      <c r="G59" s="47">
        <f t="shared" si="1"/>
        <v>100</v>
      </c>
    </row>
    <row r="60" spans="1:7" s="3" customFormat="1" ht="112.5">
      <c r="A60" s="28">
        <v>801</v>
      </c>
      <c r="B60" s="28" t="s">
        <v>134</v>
      </c>
      <c r="C60" s="65" t="s">
        <v>135</v>
      </c>
      <c r="D60" s="30"/>
      <c r="E60" s="32">
        <v>8.59899</v>
      </c>
      <c r="F60" s="32">
        <v>8.59899</v>
      </c>
      <c r="G60" s="47">
        <f t="shared" si="1"/>
        <v>100</v>
      </c>
    </row>
    <row r="61" spans="1:7" s="3" customFormat="1" ht="56.25">
      <c r="A61" s="28">
        <v>801</v>
      </c>
      <c r="B61" s="28" t="s">
        <v>72</v>
      </c>
      <c r="C61" s="19" t="s">
        <v>73</v>
      </c>
      <c r="D61" s="32"/>
      <c r="E61" s="32">
        <v>1818.18182</v>
      </c>
      <c r="F61" s="32">
        <v>1818.18182</v>
      </c>
      <c r="G61" s="47">
        <f t="shared" si="1"/>
        <v>100</v>
      </c>
    </row>
    <row r="62" spans="1:7" s="7" customFormat="1" ht="19.5" customHeight="1">
      <c r="A62" s="28">
        <v>801</v>
      </c>
      <c r="B62" s="28" t="s">
        <v>78</v>
      </c>
      <c r="C62" s="19" t="s">
        <v>79</v>
      </c>
      <c r="D62" s="40"/>
      <c r="E62" s="40">
        <f>E63</f>
        <v>453.39529</v>
      </c>
      <c r="F62" s="40">
        <f>F63</f>
        <v>453.39529</v>
      </c>
      <c r="G62" s="47">
        <f t="shared" si="1"/>
        <v>100</v>
      </c>
    </row>
    <row r="63" spans="1:7" s="7" customFormat="1" ht="48.75" customHeight="1">
      <c r="A63" s="28"/>
      <c r="B63" s="28"/>
      <c r="C63" s="19" t="s">
        <v>136</v>
      </c>
      <c r="D63" s="40"/>
      <c r="E63" s="40">
        <v>453.39529</v>
      </c>
      <c r="F63" s="40">
        <v>453.39529</v>
      </c>
      <c r="G63" s="47">
        <f t="shared" si="1"/>
        <v>100</v>
      </c>
    </row>
    <row r="64" spans="1:7" s="7" customFormat="1" ht="48.75" customHeight="1">
      <c r="A64" s="33" t="s">
        <v>28</v>
      </c>
      <c r="B64" s="31" t="s">
        <v>141</v>
      </c>
      <c r="C64" s="45" t="s">
        <v>142</v>
      </c>
      <c r="D64" s="40"/>
      <c r="E64" s="67">
        <f>E65</f>
        <v>78.7</v>
      </c>
      <c r="F64" s="67">
        <f>F65</f>
        <v>78.7</v>
      </c>
      <c r="G64" s="46">
        <f t="shared" si="1"/>
        <v>100</v>
      </c>
    </row>
    <row r="65" spans="1:7" s="7" customFormat="1" ht="48.75" customHeight="1">
      <c r="A65" s="28">
        <v>801</v>
      </c>
      <c r="B65" s="28" t="s">
        <v>143</v>
      </c>
      <c r="C65" s="17" t="s">
        <v>144</v>
      </c>
      <c r="D65" s="40"/>
      <c r="E65" s="40">
        <f>E66</f>
        <v>78.7</v>
      </c>
      <c r="F65" s="40">
        <f>F66</f>
        <v>78.7</v>
      </c>
      <c r="G65" s="47">
        <f t="shared" si="1"/>
        <v>100</v>
      </c>
    </row>
    <row r="66" spans="1:7" s="7" customFormat="1" ht="48.75" customHeight="1">
      <c r="A66" s="28"/>
      <c r="B66" s="28"/>
      <c r="C66" s="19" t="s">
        <v>145</v>
      </c>
      <c r="D66" s="40"/>
      <c r="E66" s="40">
        <v>78.7</v>
      </c>
      <c r="F66" s="40">
        <v>78.7</v>
      </c>
      <c r="G66" s="47">
        <f t="shared" si="1"/>
        <v>100</v>
      </c>
    </row>
    <row r="67" spans="1:7" s="4" customFormat="1" ht="18.75">
      <c r="A67" s="33" t="s">
        <v>28</v>
      </c>
      <c r="B67" s="31" t="s">
        <v>69</v>
      </c>
      <c r="C67" s="29" t="s">
        <v>22</v>
      </c>
      <c r="D67" s="30">
        <f>D68+D75</f>
        <v>2793.816</v>
      </c>
      <c r="E67" s="30">
        <f>E68+E75</f>
        <v>22366.685640000003</v>
      </c>
      <c r="F67" s="30">
        <f>F68+F75</f>
        <v>22366.685640000003</v>
      </c>
      <c r="G67" s="46">
        <f t="shared" si="1"/>
        <v>100</v>
      </c>
    </row>
    <row r="68" spans="1:7" s="4" customFormat="1" ht="117" customHeight="1">
      <c r="A68" s="31">
        <v>801</v>
      </c>
      <c r="B68" s="31" t="s">
        <v>84</v>
      </c>
      <c r="C68" s="45" t="s">
        <v>85</v>
      </c>
      <c r="D68" s="30">
        <f>D70+D71+D72+D69+D74</f>
        <v>2760</v>
      </c>
      <c r="E68" s="30">
        <f>E69+E72+E70+E71+E73+E74</f>
        <v>22310.413500000002</v>
      </c>
      <c r="F68" s="30">
        <f>F69+F72+F70+F71+F73+F74</f>
        <v>22310.413500000002</v>
      </c>
      <c r="G68" s="46">
        <f t="shared" si="1"/>
        <v>100</v>
      </c>
    </row>
    <row r="69" spans="1:7" s="3" customFormat="1" ht="112.5">
      <c r="A69" s="28">
        <v>801</v>
      </c>
      <c r="B69" s="28" t="s">
        <v>96</v>
      </c>
      <c r="C69" s="41" t="s">
        <v>86</v>
      </c>
      <c r="D69" s="32">
        <v>2500</v>
      </c>
      <c r="E69" s="32">
        <v>13953.4175</v>
      </c>
      <c r="F69" s="32">
        <v>13953.4175</v>
      </c>
      <c r="G69" s="47">
        <f t="shared" si="1"/>
        <v>100</v>
      </c>
    </row>
    <row r="70" spans="1:7" s="3" customFormat="1" ht="168" customHeight="1">
      <c r="A70" s="28">
        <v>801</v>
      </c>
      <c r="B70" s="28" t="s">
        <v>97</v>
      </c>
      <c r="C70" s="41" t="s">
        <v>87</v>
      </c>
      <c r="D70" s="32">
        <v>150</v>
      </c>
      <c r="E70" s="32">
        <v>1884.301</v>
      </c>
      <c r="F70" s="32">
        <v>1884.301</v>
      </c>
      <c r="G70" s="47">
        <f t="shared" si="1"/>
        <v>100</v>
      </c>
    </row>
    <row r="71" spans="1:7" s="3" customFormat="1" ht="72" customHeight="1">
      <c r="A71" s="28">
        <v>801</v>
      </c>
      <c r="B71" s="28" t="s">
        <v>98</v>
      </c>
      <c r="C71" s="41" t="s">
        <v>88</v>
      </c>
      <c r="D71" s="32"/>
      <c r="E71" s="32">
        <v>994.997</v>
      </c>
      <c r="F71" s="32">
        <v>994.997</v>
      </c>
      <c r="G71" s="47">
        <f t="shared" si="1"/>
        <v>100</v>
      </c>
    </row>
    <row r="72" spans="1:7" s="3" customFormat="1" ht="117" customHeight="1">
      <c r="A72" s="28">
        <v>801</v>
      </c>
      <c r="B72" s="28" t="s">
        <v>99</v>
      </c>
      <c r="C72" s="41" t="s">
        <v>89</v>
      </c>
      <c r="D72" s="32"/>
      <c r="E72" s="32">
        <v>716.333</v>
      </c>
      <c r="F72" s="32">
        <v>716.333</v>
      </c>
      <c r="G72" s="47">
        <f t="shared" si="1"/>
        <v>100</v>
      </c>
    </row>
    <row r="73" spans="1:7" s="3" customFormat="1" ht="118.5" customHeight="1">
      <c r="A73" s="28">
        <v>801</v>
      </c>
      <c r="B73" s="28" t="s">
        <v>137</v>
      </c>
      <c r="C73" s="41" t="s">
        <v>138</v>
      </c>
      <c r="D73" s="32"/>
      <c r="E73" s="32">
        <v>2111.365</v>
      </c>
      <c r="F73" s="32">
        <v>2111.365</v>
      </c>
      <c r="G73" s="47">
        <f t="shared" si="1"/>
        <v>100</v>
      </c>
    </row>
    <row r="74" spans="1:7" s="3" customFormat="1" ht="129.75" customHeight="1">
      <c r="A74" s="28">
        <v>801</v>
      </c>
      <c r="B74" s="28" t="s">
        <v>139</v>
      </c>
      <c r="C74" s="66" t="s">
        <v>140</v>
      </c>
      <c r="D74" s="32">
        <f>30+80</f>
        <v>110</v>
      </c>
      <c r="E74" s="32">
        <v>2650</v>
      </c>
      <c r="F74" s="32">
        <v>2650</v>
      </c>
      <c r="G74" s="47">
        <f t="shared" si="1"/>
        <v>100</v>
      </c>
    </row>
    <row r="75" spans="1:7" s="4" customFormat="1" ht="47.25" customHeight="1">
      <c r="A75" s="31">
        <v>801</v>
      </c>
      <c r="B75" s="31" t="s">
        <v>102</v>
      </c>
      <c r="C75" s="44" t="s">
        <v>103</v>
      </c>
      <c r="D75" s="30">
        <v>33.816</v>
      </c>
      <c r="E75" s="30">
        <f>E76</f>
        <v>56.27214</v>
      </c>
      <c r="F75" s="30">
        <f>F76</f>
        <v>56.27214</v>
      </c>
      <c r="G75" s="46">
        <f t="shared" si="1"/>
        <v>100</v>
      </c>
    </row>
    <row r="76" spans="1:7" s="3" customFormat="1" ht="42.75" customHeight="1">
      <c r="A76" s="28">
        <v>801</v>
      </c>
      <c r="B76" s="28" t="s">
        <v>104</v>
      </c>
      <c r="C76" s="43" t="s">
        <v>105</v>
      </c>
      <c r="D76" s="32">
        <v>33.816</v>
      </c>
      <c r="E76" s="32">
        <v>56.27214</v>
      </c>
      <c r="F76" s="32">
        <v>56.27214</v>
      </c>
      <c r="G76" s="47">
        <f t="shared" si="1"/>
        <v>100</v>
      </c>
    </row>
    <row r="77" spans="1:7" s="4" customFormat="1" ht="39.75" customHeight="1">
      <c r="A77" s="33" t="s">
        <v>28</v>
      </c>
      <c r="B77" s="31" t="s">
        <v>81</v>
      </c>
      <c r="C77" s="42" t="s">
        <v>80</v>
      </c>
      <c r="D77" s="30"/>
      <c r="E77" s="30">
        <f>E78</f>
        <v>40</v>
      </c>
      <c r="F77" s="30">
        <f>F78</f>
        <v>40</v>
      </c>
      <c r="G77" s="46">
        <f t="shared" si="1"/>
        <v>100</v>
      </c>
    </row>
    <row r="78" spans="1:7" s="3" customFormat="1" ht="40.5" customHeight="1">
      <c r="A78" s="28">
        <v>801</v>
      </c>
      <c r="B78" s="28" t="s">
        <v>82</v>
      </c>
      <c r="C78" s="41" t="s">
        <v>83</v>
      </c>
      <c r="D78" s="32"/>
      <c r="E78" s="32">
        <v>40</v>
      </c>
      <c r="F78" s="32">
        <v>40</v>
      </c>
      <c r="G78" s="47">
        <f t="shared" si="1"/>
        <v>100</v>
      </c>
    </row>
    <row r="79" spans="1:7" s="3" customFormat="1" ht="57.75" customHeight="1">
      <c r="A79" s="33" t="s">
        <v>28</v>
      </c>
      <c r="B79" s="31" t="s">
        <v>128</v>
      </c>
      <c r="C79" s="42" t="s">
        <v>129</v>
      </c>
      <c r="D79" s="32"/>
      <c r="E79" s="63">
        <v>-1655.30676</v>
      </c>
      <c r="F79" s="61">
        <v>-1655.30676</v>
      </c>
      <c r="G79" s="46">
        <f t="shared" si="1"/>
        <v>100</v>
      </c>
    </row>
    <row r="80" spans="1:7" s="3" customFormat="1" ht="40.5" customHeight="1">
      <c r="A80" s="28">
        <v>801</v>
      </c>
      <c r="B80" s="28" t="s">
        <v>130</v>
      </c>
      <c r="C80" s="60" t="s">
        <v>131</v>
      </c>
      <c r="D80" s="32"/>
      <c r="E80" s="64">
        <v>-64.41074</v>
      </c>
      <c r="F80" s="62">
        <v>-64.41074</v>
      </c>
      <c r="G80" s="47">
        <f t="shared" si="1"/>
        <v>100</v>
      </c>
    </row>
    <row r="81" spans="1:7" s="3" customFormat="1" ht="40.5" customHeight="1">
      <c r="A81" s="28">
        <v>801</v>
      </c>
      <c r="B81" s="28" t="s">
        <v>132</v>
      </c>
      <c r="C81" s="60" t="s">
        <v>133</v>
      </c>
      <c r="D81" s="32"/>
      <c r="E81" s="64">
        <v>-1590.89602</v>
      </c>
      <c r="F81" s="62">
        <v>-1590.89602</v>
      </c>
      <c r="G81" s="47">
        <f t="shared" si="1"/>
        <v>100</v>
      </c>
    </row>
    <row r="82" spans="1:7" s="3" customFormat="1" ht="18.75">
      <c r="A82" s="31"/>
      <c r="B82" s="31"/>
      <c r="C82" s="29" t="s">
        <v>3</v>
      </c>
      <c r="D82" s="30" t="e">
        <f>D12+D54</f>
        <v>#REF!</v>
      </c>
      <c r="E82" s="30">
        <f>E12+E54</f>
        <v>97175.86019</v>
      </c>
      <c r="F82" s="30">
        <f>F12+F54</f>
        <v>96395.58105000001</v>
      </c>
      <c r="G82" s="46">
        <f t="shared" si="1"/>
        <v>99.19704426750184</v>
      </c>
    </row>
    <row r="83" spans="1:7" ht="18">
      <c r="A83" s="9"/>
      <c r="B83" s="12"/>
      <c r="C83" s="12"/>
      <c r="D83" s="12"/>
      <c r="E83" s="12"/>
      <c r="F83" s="12"/>
      <c r="G83" s="12"/>
    </row>
    <row r="84" spans="1:7" ht="15" customHeight="1">
      <c r="A84" s="52"/>
      <c r="B84" s="49"/>
      <c r="C84" s="50"/>
      <c r="D84" s="50"/>
      <c r="E84" s="51"/>
      <c r="F84"/>
      <c r="G84"/>
    </row>
    <row r="85" spans="1:7" ht="12.75">
      <c r="A85" s="52"/>
      <c r="B85" s="50"/>
      <c r="C85" s="50"/>
      <c r="D85" s="50"/>
      <c r="E85" s="51"/>
      <c r="F85"/>
      <c r="G85"/>
    </row>
    <row r="86" spans="1:7" ht="12.75" customHeight="1">
      <c r="A86" s="5"/>
      <c r="B86" s="49"/>
      <c r="C86" s="50"/>
      <c r="D86" s="50"/>
      <c r="E86" s="51"/>
      <c r="F86"/>
      <c r="G86"/>
    </row>
    <row r="87" spans="1:7" ht="12.75" customHeight="1">
      <c r="A87" s="5"/>
      <c r="B87" s="50"/>
      <c r="C87" s="50"/>
      <c r="D87" s="50"/>
      <c r="E87" s="51"/>
      <c r="F87"/>
      <c r="G87"/>
    </row>
    <row r="88" spans="1:7" ht="12.75" customHeight="1">
      <c r="A88" s="5"/>
      <c r="B88" s="49"/>
      <c r="C88" s="50"/>
      <c r="D88" s="50"/>
      <c r="E88" s="51"/>
      <c r="F88"/>
      <c r="G88"/>
    </row>
    <row r="89" spans="1:7" ht="12.75">
      <c r="A89" s="5"/>
      <c r="B89" s="50"/>
      <c r="C89" s="50"/>
      <c r="D89" s="50"/>
      <c r="E89" s="51"/>
      <c r="F89"/>
      <c r="G89"/>
    </row>
    <row r="90" spans="1:7" ht="26.25" customHeight="1">
      <c r="A90" s="52"/>
      <c r="B90" s="48"/>
      <c r="C90" s="48"/>
      <c r="D90" s="48"/>
      <c r="E90" s="48"/>
      <c r="F90"/>
      <c r="G90"/>
    </row>
    <row r="91" ht="12.75">
      <c r="A91" s="52"/>
    </row>
  </sheetData>
  <sheetProtection/>
  <mergeCells count="14">
    <mergeCell ref="F1:G1"/>
    <mergeCell ref="F2:G2"/>
    <mergeCell ref="D1:E1"/>
    <mergeCell ref="D2:E2"/>
    <mergeCell ref="D4:E4"/>
    <mergeCell ref="B88:E89"/>
    <mergeCell ref="A6:E6"/>
    <mergeCell ref="A10:E10"/>
    <mergeCell ref="B90:E90"/>
    <mergeCell ref="B84:E85"/>
    <mergeCell ref="A84:A85"/>
    <mergeCell ref="A90:A91"/>
    <mergeCell ref="B86:E87"/>
    <mergeCell ref="D5:E5"/>
  </mergeCells>
  <printOptions/>
  <pageMargins left="1.1811023622047245" right="0.11811023622047245" top="0.1968503937007874" bottom="0.11811023622047245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Admin</cp:lastModifiedBy>
  <cp:lastPrinted>2022-01-19T03:06:49Z</cp:lastPrinted>
  <dcterms:created xsi:type="dcterms:W3CDTF">2005-10-31T07:03:47Z</dcterms:created>
  <dcterms:modified xsi:type="dcterms:W3CDTF">2023-03-16T02:41:20Z</dcterms:modified>
  <cp:category/>
  <cp:version/>
  <cp:contentType/>
  <cp:contentStatus/>
</cp:coreProperties>
</file>